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ns\Desktop\LIQUIDITY RATIOS WORK\"/>
    </mc:Choice>
  </mc:AlternateContent>
  <bookViews>
    <workbookView xWindow="0" yWindow="0" windowWidth="15360" windowHeight="7755" firstSheet="4" activeTab="4"/>
  </bookViews>
  <sheets>
    <sheet name="HEINEKEN REPORT" sheetId="1" r:id="rId1"/>
    <sheet name="BOSTON BREAWING REPORT" sheetId="2" r:id="rId2"/>
    <sheet name="HEINEKEN RATIO ANALYSIS" sheetId="4" r:id="rId3"/>
    <sheet name="BOSTON BREWING RATIO ANALYSIS" sheetId="5" r:id="rId4"/>
    <sheet name="COMPARE &amp; CASHFLOWS ANALYSIS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6" l="1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C27" i="6"/>
  <c r="B27" i="6"/>
  <c r="A42" i="6"/>
  <c r="A38" i="6"/>
  <c r="A34" i="6"/>
  <c r="A32" i="6"/>
  <c r="A40" i="6" s="1"/>
  <c r="A30" i="6"/>
  <c r="A28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C5" i="6"/>
  <c r="B5" i="6"/>
  <c r="A10" i="6"/>
  <c r="A18" i="6" s="1"/>
  <c r="A8" i="6"/>
  <c r="A6" i="6"/>
  <c r="C21" i="1"/>
  <c r="C19" i="1"/>
  <c r="B21" i="1"/>
  <c r="B19" i="1"/>
  <c r="C17" i="1"/>
  <c r="B17" i="1"/>
  <c r="C15" i="1"/>
  <c r="B15" i="1"/>
  <c r="C13" i="1"/>
  <c r="B13" i="1"/>
  <c r="B29" i="1"/>
  <c r="B31" i="1"/>
  <c r="C37" i="1"/>
  <c r="C42" i="1"/>
  <c r="B42" i="1"/>
  <c r="B41" i="1"/>
  <c r="B43" i="1"/>
  <c r="C64" i="1"/>
  <c r="C68" i="1" s="1"/>
  <c r="C69" i="1" s="1"/>
  <c r="B64" i="1"/>
  <c r="B68" i="1" s="1"/>
  <c r="B69" i="1" s="1"/>
  <c r="C54" i="1"/>
  <c r="C58" i="1" s="1"/>
  <c r="C59" i="1" s="1"/>
  <c r="B54" i="1"/>
  <c r="B58" i="1" s="1"/>
  <c r="B59" i="1" s="1"/>
  <c r="C49" i="1"/>
  <c r="B49" i="1"/>
  <c r="C46" i="1"/>
  <c r="C51" i="1" s="1"/>
  <c r="C56" i="1" s="1"/>
  <c r="C61" i="1" s="1"/>
  <c r="C66" i="1" s="1"/>
  <c r="B46" i="1"/>
  <c r="B51" i="1" s="1"/>
  <c r="B56" i="1" s="1"/>
  <c r="B61" i="1" s="1"/>
  <c r="B66" i="1" s="1"/>
  <c r="C64" i="2"/>
  <c r="C68" i="2" s="1"/>
  <c r="C69" i="2" s="1"/>
  <c r="C21" i="2" s="1"/>
  <c r="B64" i="2"/>
  <c r="B19" i="2" s="1"/>
  <c r="C54" i="2"/>
  <c r="C15" i="2" s="1"/>
  <c r="B54" i="2"/>
  <c r="B15" i="2" s="1"/>
  <c r="C49" i="2"/>
  <c r="C13" i="2" s="1"/>
  <c r="B49" i="2"/>
  <c r="B13" i="2" s="1"/>
  <c r="A36" i="6" l="1"/>
  <c r="A16" i="6"/>
  <c r="A12" i="6"/>
  <c r="A20" i="6"/>
  <c r="A14" i="6"/>
  <c r="C58" i="2"/>
  <c r="C59" i="2" s="1"/>
  <c r="C17" i="2" s="1"/>
  <c r="C19" i="2"/>
  <c r="B58" i="2"/>
  <c r="B59" i="2" s="1"/>
  <c r="B17" i="2" s="1"/>
  <c r="B68" i="2"/>
  <c r="B69" i="2" s="1"/>
  <c r="B21" i="2" s="1"/>
  <c r="C42" i="2"/>
  <c r="B42" i="2"/>
  <c r="C41" i="2"/>
  <c r="C43" i="2" s="1"/>
  <c r="C44" i="2" s="1"/>
  <c r="C11" i="2" s="1"/>
  <c r="B41" i="2"/>
  <c r="B43" i="2" s="1"/>
  <c r="B44" i="2" s="1"/>
  <c r="B11" i="2" s="1"/>
  <c r="C40" i="2"/>
  <c r="C46" i="2" s="1"/>
  <c r="C51" i="2" s="1"/>
  <c r="C56" i="2" s="1"/>
  <c r="C61" i="2" s="1"/>
  <c r="C66" i="2" s="1"/>
  <c r="B40" i="2"/>
  <c r="B46" i="2" s="1"/>
  <c r="B51" i="2" s="1"/>
  <c r="B56" i="2" s="1"/>
  <c r="B61" i="2" s="1"/>
  <c r="B66" i="2" s="1"/>
  <c r="C37" i="2"/>
  <c r="C38" i="2" s="1"/>
  <c r="C9" i="2" s="1"/>
  <c r="B37" i="2"/>
  <c r="B38" i="2" s="1"/>
  <c r="B9" i="2" s="1"/>
  <c r="C32" i="2"/>
  <c r="B32" i="2"/>
  <c r="C29" i="2"/>
  <c r="C31" i="2" s="1"/>
  <c r="C33" i="2" s="1"/>
  <c r="C7" i="2" s="1"/>
  <c r="B29" i="2"/>
  <c r="B31" i="2" s="1"/>
  <c r="B33" i="2" s="1"/>
  <c r="B7" i="2" s="1"/>
  <c r="C28" i="2"/>
  <c r="C35" i="2" s="1"/>
  <c r="B28" i="2"/>
  <c r="B35" i="2" s="1"/>
  <c r="C26" i="2"/>
  <c r="C5" i="2" s="1"/>
  <c r="B26" i="2"/>
  <c r="B5" i="2" s="1"/>
  <c r="C10" i="2"/>
  <c r="B10" i="2"/>
  <c r="A10" i="2"/>
  <c r="A8" i="2"/>
  <c r="C6" i="2"/>
  <c r="C8" i="2" s="1"/>
  <c r="B6" i="2"/>
  <c r="B8" i="2" s="1"/>
  <c r="A6" i="2"/>
  <c r="A10" i="1"/>
  <c r="A8" i="1"/>
  <c r="A6" i="1"/>
  <c r="C10" i="1"/>
  <c r="B10" i="1"/>
  <c r="C6" i="1"/>
  <c r="C8" i="1" s="1"/>
  <c r="B6" i="1"/>
  <c r="B8" i="1" s="1"/>
  <c r="C38" i="1"/>
  <c r="C9" i="1" s="1"/>
  <c r="B37" i="1"/>
  <c r="B38" i="1" s="1"/>
  <c r="B9" i="1" s="1"/>
  <c r="C28" i="1"/>
  <c r="C35" i="1" s="1"/>
  <c r="B28" i="1"/>
  <c r="B35" i="1" s="1"/>
  <c r="C40" i="1"/>
  <c r="B40" i="1"/>
  <c r="C41" i="1"/>
  <c r="C43" i="1" s="1"/>
  <c r="C44" i="1" s="1"/>
  <c r="C11" i="1" s="1"/>
  <c r="B44" i="1"/>
  <c r="B11" i="1" s="1"/>
  <c r="C32" i="1"/>
  <c r="B32" i="1"/>
  <c r="B33" i="1" s="1"/>
  <c r="B7" i="1" s="1"/>
  <c r="C29" i="1"/>
  <c r="C26" i="1"/>
  <c r="C5" i="1" s="1"/>
  <c r="B26" i="1"/>
  <c r="B5" i="1" s="1"/>
  <c r="C31" i="1" l="1"/>
  <c r="C33" i="1" s="1"/>
  <c r="C7" i="1" s="1"/>
  <c r="B12" i="2"/>
  <c r="B14" i="2"/>
  <c r="B16" i="2"/>
  <c r="B18" i="2"/>
  <c r="B20" i="2"/>
  <c r="A18" i="2"/>
  <c r="A14" i="2"/>
  <c r="A20" i="2"/>
  <c r="A16" i="2"/>
  <c r="A12" i="2"/>
  <c r="C12" i="2"/>
  <c r="C14" i="2"/>
  <c r="C16" i="2"/>
  <c r="C18" i="2"/>
  <c r="C20" i="2"/>
  <c r="B14" i="1"/>
  <c r="B16" i="1" s="1"/>
  <c r="B18" i="1" s="1"/>
  <c r="B20" i="1" s="1"/>
  <c r="B12" i="1"/>
  <c r="C14" i="1"/>
  <c r="C16" i="1" s="1"/>
  <c r="C18" i="1" s="1"/>
  <c r="C20" i="1" s="1"/>
  <c r="C12" i="1"/>
  <c r="A12" i="1"/>
  <c r="A14" i="1"/>
  <c r="A16" i="1" s="1"/>
  <c r="A18" i="1" s="1"/>
  <c r="A20" i="1" s="1"/>
</calcChain>
</file>

<file path=xl/sharedStrings.xml><?xml version="1.0" encoding="utf-8"?>
<sst xmlns="http://schemas.openxmlformats.org/spreadsheetml/2006/main" count="134" uniqueCount="33">
  <si>
    <t>RATIO</t>
  </si>
  <si>
    <t>YEAR 2015</t>
  </si>
  <si>
    <t>YEAR 2014</t>
  </si>
  <si>
    <t>Working Capital Ratio</t>
  </si>
  <si>
    <t>Cash Ratio</t>
  </si>
  <si>
    <t>Quick Ratio</t>
  </si>
  <si>
    <t>Current Ratio</t>
  </si>
  <si>
    <t>Current liabilities</t>
  </si>
  <si>
    <t>Ratio</t>
  </si>
  <si>
    <t>Total Current Assets</t>
  </si>
  <si>
    <t>Inventory</t>
  </si>
  <si>
    <t>Asssets less inventory</t>
  </si>
  <si>
    <t>Total Current liabilities</t>
  </si>
  <si>
    <t>Total Current assets</t>
  </si>
  <si>
    <t>Cash &amp; Cash Equivalents</t>
  </si>
  <si>
    <t>Working capital Ratio</t>
  </si>
  <si>
    <t xml:space="preserve">Working capital </t>
  </si>
  <si>
    <t>LIQUIDITY RATIO CHARTS &amp; ANALYSIS</t>
  </si>
  <si>
    <t>HEINEKEN</t>
  </si>
  <si>
    <t>FINANCIAL ANALYSIS</t>
  </si>
  <si>
    <t>BOSTON BREWING</t>
  </si>
  <si>
    <t>current cash debt ratio</t>
  </si>
  <si>
    <t>Inventory turnover</t>
  </si>
  <si>
    <t>Days in Inventory</t>
  </si>
  <si>
    <t>Accounts receivable turnover</t>
  </si>
  <si>
    <t>Average collection period</t>
  </si>
  <si>
    <t>Cash from operation</t>
  </si>
  <si>
    <t>Average current liabilities</t>
  </si>
  <si>
    <t>Cost of goods sold</t>
  </si>
  <si>
    <t>Net credit sales</t>
  </si>
  <si>
    <t>Average accounts receivable</t>
  </si>
  <si>
    <t xml:space="preserve">Days </t>
  </si>
  <si>
    <t>Average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</si>
</sst>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[$EUR]\ * #,##0_);_([$EUR]\ * \(#,##0\);_([$EUR]\ * &quot;-&quot;_);_(@_)"/>
    <numFmt numFmtId="165" formatCode="0.0"/>
    <numFmt numFmtId="166" formatCode="#,##0.0_)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164" fontId="0" fillId="0" borderId="0" xfId="0" applyNumberFormat="1" applyFont="1"/>
    <xf numFmtId="0" fontId="2" fillId="0" borderId="0" xfId="0" applyNumberFormat="1" applyFont="1"/>
    <xf numFmtId="39" fontId="0" fillId="0" borderId="0" xfId="0" applyNumberFormat="1"/>
    <xf numFmtId="2" fontId="0" fillId="0" borderId="0" xfId="0" applyNumberFormat="1"/>
    <xf numFmtId="164" fontId="3" fillId="0" borderId="0" xfId="0" applyNumberFormat="1" applyFont="1"/>
    <xf numFmtId="39" fontId="3" fillId="0" borderId="0" xfId="0" applyNumberFormat="1" applyFont="1"/>
    <xf numFmtId="44" fontId="0" fillId="0" borderId="0" xfId="1" applyFont="1"/>
    <xf numFmtId="164" fontId="2" fillId="0" borderId="0" xfId="0" applyNumberFormat="1" applyFont="1" applyBorder="1"/>
    <xf numFmtId="164" fontId="0" fillId="0" borderId="0" xfId="0" applyNumberFormat="1" applyFont="1" applyBorder="1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3" fillId="0" borderId="0" xfId="0" applyNumberFormat="1" applyFont="1" applyBorder="1"/>
    <xf numFmtId="164" fontId="4" fillId="0" borderId="0" xfId="0" applyNumberFormat="1" applyFont="1"/>
    <xf numFmtId="39" fontId="4" fillId="0" borderId="0" xfId="0" applyNumberFormat="1" applyFont="1"/>
    <xf numFmtId="16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REPORT'!$A$5</c:f>
              <c:strCache>
                <c:ptCount val="1"/>
                <c:pt idx="0">
                  <c:v>Current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REPORT'!$B$4:$C$4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'HEINEKEN REPORT'!$B$5:$C$5</c:f>
              <c:numCache>
                <c:formatCode>#,##0.00_);\(#,##0.00\)</c:formatCode>
                <c:ptCount val="2"/>
                <c:pt idx="0">
                  <c:v>0.69445749178017846</c:v>
                </c:pt>
                <c:pt idx="1">
                  <c:v>0.71331458040318796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6768488"/>
        <c:axId val="186768880"/>
      </c:barChart>
      <c:catAx>
        <c:axId val="18676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68880"/>
        <c:crosses val="autoZero"/>
        <c:auto val="1"/>
        <c:lblAlgn val="ctr"/>
        <c:lblOffset val="100"/>
        <c:noMultiLvlLbl val="0"/>
      </c:catAx>
      <c:valAx>
        <c:axId val="186768880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18676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REPORT'!$A$9</c:f>
              <c:strCache>
                <c:ptCount val="1"/>
                <c:pt idx="0">
                  <c:v>Cash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REPORT'!$B$8:$C$8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'BOSTON BREAWING REPORT'!$B$9:$C$9</c:f>
              <c:numCache>
                <c:formatCode>#,##0.00_);\(#,##0.00\)</c:formatCode>
                <c:ptCount val="2"/>
                <c:pt idx="0">
                  <c:v>0.84736415976970136</c:v>
                </c:pt>
                <c:pt idx="1">
                  <c:v>0.69349187619134067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4592"/>
        <c:axId val="208154984"/>
      </c:barChart>
      <c:catAx>
        <c:axId val="2081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984"/>
        <c:crosses val="autoZero"/>
        <c:auto val="1"/>
        <c:lblAlgn val="ctr"/>
        <c:lblOffset val="100"/>
        <c:noMultiLvlLbl val="0"/>
      </c:catAx>
      <c:valAx>
        <c:axId val="208154984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REPORT'!$A$11</c:f>
              <c:strCache>
                <c:ptCount val="1"/>
                <c:pt idx="0">
                  <c:v>Working Capital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REPORT'!$B$10:$C$10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'BOSTON BREAWING REPORT'!$B$11:$C$11</c:f>
              <c:numCache>
                <c:formatCode>#,##0.00_);\(#,##0.00\)</c:formatCode>
                <c:ptCount val="2"/>
                <c:pt idx="0">
                  <c:v>0.50286892394109206</c:v>
                </c:pt>
                <c:pt idx="1">
                  <c:v>0.46896299081277537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5768"/>
        <c:axId val="208156160"/>
      </c:barChart>
      <c:catAx>
        <c:axId val="20815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6160"/>
        <c:crosses val="autoZero"/>
        <c:auto val="1"/>
        <c:lblAlgn val="ctr"/>
        <c:lblOffset val="100"/>
        <c:noMultiLvlLbl val="0"/>
      </c:catAx>
      <c:valAx>
        <c:axId val="208156160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770644054108621"/>
          <c:y val="3.5874439461883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REPORT'!$A$13</c:f>
              <c:strCache>
                <c:ptCount val="1"/>
                <c:pt idx="0">
                  <c:v>current cash debt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REPORT'!$B$12:$C$12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'BOSTON BREAWING REPORT'!$B$13:$C$13</c:f>
              <c:numCache>
                <c:formatCode>#,##0.00_);\(#,##0.00\)</c:formatCode>
                <c:ptCount val="2"/>
                <c:pt idx="0">
                  <c:v>1.5174793091039942</c:v>
                </c:pt>
                <c:pt idx="1">
                  <c:v>1.2817554688209132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6944"/>
        <c:axId val="208157336"/>
      </c:barChart>
      <c:catAx>
        <c:axId val="20815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7336"/>
        <c:crosses val="autoZero"/>
        <c:auto val="1"/>
        <c:lblAlgn val="ctr"/>
        <c:lblOffset val="100"/>
        <c:noMultiLvlLbl val="0"/>
      </c:catAx>
      <c:valAx>
        <c:axId val="208157336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REPORT'!$A$15</c:f>
              <c:strCache>
                <c:ptCount val="1"/>
                <c:pt idx="0">
                  <c:v>Inventory turnover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REPORT'!$B$14:$C$14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'BOSTON BREAWING REPORT'!$B$15:$C$15</c:f>
              <c:numCache>
                <c:formatCode>#,##0.00_);\(#,##0.00\)</c:formatCode>
                <c:ptCount val="2"/>
                <c:pt idx="0">
                  <c:v>8.1172647090078289</c:v>
                </c:pt>
                <c:pt idx="1">
                  <c:v>8.5367688619486621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8120"/>
        <c:axId val="207980432"/>
      </c:barChart>
      <c:catAx>
        <c:axId val="20815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80432"/>
        <c:crosses val="autoZero"/>
        <c:auto val="1"/>
        <c:lblAlgn val="ctr"/>
        <c:lblOffset val="100"/>
        <c:noMultiLvlLbl val="0"/>
      </c:catAx>
      <c:valAx>
        <c:axId val="207980432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370851370851369"/>
          <c:y val="4.0302256344564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REPORT'!$A$17</c:f>
              <c:strCache>
                <c:ptCount val="1"/>
                <c:pt idx="0">
                  <c:v>Days in Inventory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REPORT'!$B$16:$C$16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'BOSTON BREAWING REPORT'!$B$17:$C$17</c:f>
              <c:numCache>
                <c:formatCode>#,##0.00_);\(#,##0.00\)</c:formatCode>
                <c:ptCount val="2"/>
                <c:pt idx="0">
                  <c:v>44.965886057030396</c:v>
                </c:pt>
                <c:pt idx="1">
                  <c:v>42.756223801130602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7981216"/>
        <c:axId val="207981608"/>
      </c:barChart>
      <c:catAx>
        <c:axId val="2079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81608"/>
        <c:crosses val="autoZero"/>
        <c:auto val="1"/>
        <c:lblAlgn val="ctr"/>
        <c:lblOffset val="100"/>
        <c:noMultiLvlLbl val="0"/>
      </c:catAx>
      <c:valAx>
        <c:axId val="207981608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79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395061728395066"/>
          <c:y val="4.899386226497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REPORT'!$A$7</c:f>
              <c:strCache>
                <c:ptCount val="1"/>
                <c:pt idx="0">
                  <c:v>Quick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REPORT'!$B$6:$C$6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'HEINEKEN REPORT'!$B$7:$C$7</c:f>
              <c:numCache>
                <c:formatCode>#,##0.00_);\(#,##0.00\)</c:formatCode>
                <c:ptCount val="2"/>
                <c:pt idx="0">
                  <c:v>0.49459840300610614</c:v>
                </c:pt>
                <c:pt idx="1">
                  <c:v>0.52180028129395217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6769664"/>
        <c:axId val="186770056"/>
      </c:barChart>
      <c:catAx>
        <c:axId val="1867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0056"/>
        <c:crosses val="autoZero"/>
        <c:auto val="1"/>
        <c:lblAlgn val="ctr"/>
        <c:lblOffset val="100"/>
        <c:noMultiLvlLbl val="0"/>
      </c:catAx>
      <c:valAx>
        <c:axId val="186770056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18676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REPORT'!$A$9</c:f>
              <c:strCache>
                <c:ptCount val="1"/>
                <c:pt idx="0">
                  <c:v>Cash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REPORT'!$B$8:$C$8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'HEINEKEN REPORT'!$B$9:$C$9</c:f>
              <c:numCache>
                <c:formatCode>#,##0.00_);\(#,##0.00\)</c:formatCode>
                <c:ptCount val="2"/>
                <c:pt idx="0">
                  <c:v>9.6759041803663695E-2</c:v>
                </c:pt>
                <c:pt idx="1">
                  <c:v>7.8293483356774496E-2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6770840"/>
        <c:axId val="187947432"/>
      </c:barChart>
      <c:catAx>
        <c:axId val="18677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47432"/>
        <c:crosses val="autoZero"/>
        <c:auto val="1"/>
        <c:lblAlgn val="ctr"/>
        <c:lblOffset val="100"/>
        <c:noMultiLvlLbl val="0"/>
      </c:catAx>
      <c:valAx>
        <c:axId val="187947432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18677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'HEINEKEN REPORT'!$A$11</c:f>
              <c:strCache>
                <c:ptCount val="1"/>
                <c:pt idx="0">
                  <c:v>Working Capital Ratio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REPORT'!$B$10:$C$10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'HEINEKEN REPORT'!$B$11:$C$11</c:f>
              <c:numCache>
                <c:formatCode>#,##0.00_);\(#,##0.00\)</c:formatCode>
                <c:ptCount val="2"/>
                <c:pt idx="0">
                  <c:v>-0.43997294555292527</c:v>
                </c:pt>
                <c:pt idx="1">
                  <c:v>-0.40190601380216889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948216"/>
        <c:axId val="187948608"/>
      </c:lineChart>
      <c:catAx>
        <c:axId val="18794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48608"/>
        <c:crosses val="autoZero"/>
        <c:auto val="1"/>
        <c:lblAlgn val="ctr"/>
        <c:lblOffset val="100"/>
        <c:noMultiLvlLbl val="0"/>
      </c:catAx>
      <c:valAx>
        <c:axId val="1879486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crossAx val="18794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REPORT'!$A$13</c:f>
              <c:strCache>
                <c:ptCount val="1"/>
                <c:pt idx="0">
                  <c:v>current cash debt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REPORT'!$B$12:$C$12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'HEINEKEN REPORT'!$B$13:$C$13</c:f>
              <c:numCache>
                <c:formatCode>#,##0.00_);\(#,##0.00\)</c:formatCode>
                <c:ptCount val="2"/>
                <c:pt idx="0">
                  <c:v>0.52677313292625649</c:v>
                </c:pt>
                <c:pt idx="1">
                  <c:v>0.48523206751054854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7949392"/>
        <c:axId val="187949784"/>
      </c:barChart>
      <c:catAx>
        <c:axId val="18794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49784"/>
        <c:crosses val="autoZero"/>
        <c:auto val="1"/>
        <c:lblAlgn val="ctr"/>
        <c:lblOffset val="100"/>
        <c:noMultiLvlLbl val="0"/>
      </c:catAx>
      <c:valAx>
        <c:axId val="187949784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18794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REPORT'!$A$15</c:f>
              <c:strCache>
                <c:ptCount val="1"/>
                <c:pt idx="0">
                  <c:v>Inventory turnover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REPORT'!$B$14:$C$14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'HEINEKEN REPORT'!$B$15:$C$15</c:f>
              <c:numCache>
                <c:formatCode>#,##0.00_);\(#,##0.00\)</c:formatCode>
                <c:ptCount val="2"/>
                <c:pt idx="0">
                  <c:v>10.485898942420681</c:v>
                </c:pt>
                <c:pt idx="1">
                  <c:v>10.140758873929009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1672"/>
        <c:axId val="208152064"/>
      </c:barChart>
      <c:catAx>
        <c:axId val="20815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2064"/>
        <c:crosses val="autoZero"/>
        <c:auto val="1"/>
        <c:lblAlgn val="ctr"/>
        <c:lblOffset val="100"/>
        <c:noMultiLvlLbl val="0"/>
      </c:catAx>
      <c:valAx>
        <c:axId val="208152064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'HEINEKEN REPORT'!$A$17</c:f>
              <c:strCache>
                <c:ptCount val="1"/>
                <c:pt idx="0">
                  <c:v>Days in Inventory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'HEINEKEN REPORT'!$B$16:$C$16</c:f>
              <c:strCache>
                <c:ptCount val="2"/>
                <c:pt idx="0">
                  <c:v> YEAR 2015 </c:v>
                </c:pt>
                <c:pt idx="1">
                  <c:v> YEAR 2014 </c:v>
                </c:pt>
              </c:strCache>
            </c:strRef>
          </c:cat>
          <c:val>
            <c:numRef>
              <c:f>'HEINEKEN REPORT'!$B$17:$C$17</c:f>
              <c:numCache>
                <c:formatCode>#,##0.00_);\(#,##0.00\)</c:formatCode>
                <c:ptCount val="2"/>
                <c:pt idx="0">
                  <c:v>34.808651313946321</c:v>
                </c:pt>
                <c:pt idx="1">
                  <c:v>35.993361496680748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2848"/>
        <c:axId val="208153240"/>
      </c:barChart>
      <c:catAx>
        <c:axId val="2081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3240"/>
        <c:crosses val="autoZero"/>
        <c:auto val="1"/>
        <c:lblAlgn val="ctr"/>
        <c:lblOffset val="100"/>
        <c:noMultiLvlLbl val="0"/>
      </c:catAx>
      <c:valAx>
        <c:axId val="208153240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REPORT'!$A$5</c:f>
              <c:strCache>
                <c:ptCount val="1"/>
                <c:pt idx="0">
                  <c:v>Current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REPORT'!$B$4:$C$4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'BOSTON BREAWING REPORT'!$B$5:$C$5</c:f>
              <c:numCache>
                <c:formatCode>#,##0.00_);\(#,##0.00\)</c:formatCode>
                <c:ptCount val="2"/>
                <c:pt idx="0">
                  <c:v>2.0115419215545161</c:v>
                </c:pt>
                <c:pt idx="1">
                  <c:v>1.8831079241172732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1280"/>
        <c:axId val="208150888"/>
      </c:barChart>
      <c:catAx>
        <c:axId val="20815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0888"/>
        <c:crosses val="autoZero"/>
        <c:auto val="1"/>
        <c:lblAlgn val="ctr"/>
        <c:lblOffset val="100"/>
        <c:noMultiLvlLbl val="0"/>
      </c:catAx>
      <c:valAx>
        <c:axId val="208150888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'BOSTON BREAWING REPORT'!$A$7</c:f>
              <c:strCache>
                <c:ptCount val="1"/>
                <c:pt idx="0">
                  <c:v>Quick Ratio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'BOSTON BREAWING REPORT'!$B$6:$C$6</c:f>
              <c:strCache>
                <c:ptCount val="2"/>
                <c:pt idx="0">
                  <c:v>YEAR 2015</c:v>
                </c:pt>
                <c:pt idx="1">
                  <c:v>YEAR 2014</c:v>
                </c:pt>
              </c:strCache>
            </c:strRef>
          </c:cat>
          <c:val>
            <c:numRef>
              <c:f>'BOSTON BREAWING REPORT'!$B$7:$C$7</c:f>
              <c:numCache>
                <c:formatCode>#,##0.00_);\(#,##0.00\)</c:formatCode>
                <c:ptCount val="2"/>
                <c:pt idx="0">
                  <c:v>1.5036074127383952</c:v>
                </c:pt>
                <c:pt idx="1">
                  <c:v>1.4174003812290097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8154024"/>
        <c:axId val="187950960"/>
      </c:barChart>
      <c:catAx>
        <c:axId val="20815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50960"/>
        <c:crosses val="autoZero"/>
        <c:auto val="1"/>
        <c:lblAlgn val="ctr"/>
        <c:lblOffset val="100"/>
        <c:noMultiLvlLbl val="0"/>
      </c:catAx>
      <c:valAx>
        <c:axId val="187950960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20815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33337</xdr:rowOff>
    </xdr:from>
    <xdr:to>
      <xdr:col>7</xdr:col>
      <xdr:colOff>285750</xdr:colOff>
      <xdr:row>10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10</xdr:row>
      <xdr:rowOff>185736</xdr:rowOff>
    </xdr:from>
    <xdr:to>
      <xdr:col>7</xdr:col>
      <xdr:colOff>304800</xdr:colOff>
      <xdr:row>20</xdr:row>
      <xdr:rowOff>95249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504825</xdr:colOff>
      <xdr:row>2</xdr:row>
      <xdr:rowOff>19050</xdr:rowOff>
    </xdr:from>
    <xdr:to>
      <xdr:col>11</xdr:col>
      <xdr:colOff>381000</xdr:colOff>
      <xdr:row>10</xdr:row>
      <xdr:rowOff>57150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11</xdr:row>
      <xdr:rowOff>9525</xdr:rowOff>
    </xdr:from>
    <xdr:to>
      <xdr:col>11</xdr:col>
      <xdr:colOff>352425</xdr:colOff>
      <xdr:row>20</xdr:row>
      <xdr:rowOff>76201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</xdr:colOff>
      <xdr:row>21</xdr:row>
      <xdr:rowOff>14287</xdr:rowOff>
    </xdr:from>
    <xdr:to>
      <xdr:col>7</xdr:col>
      <xdr:colOff>352425</xdr:colOff>
      <xdr:row>30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542926</xdr:colOff>
      <xdr:row>21</xdr:row>
      <xdr:rowOff>14287</xdr:rowOff>
    </xdr:from>
    <xdr:to>
      <xdr:col>11</xdr:col>
      <xdr:colOff>371475</xdr:colOff>
      <xdr:row>30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228599</xdr:colOff>
      <xdr:row>31</xdr:row>
      <xdr:rowOff>33337</xdr:rowOff>
    </xdr:from>
    <xdr:to>
      <xdr:col>9</xdr:col>
      <xdr:colOff>485774</xdr:colOff>
      <xdr:row>40</xdr:row>
      <xdr:rowOff>180975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2</xdr:row>
      <xdr:rowOff>14287</xdr:rowOff>
    </xdr:from>
    <xdr:to>
      <xdr:col>7</xdr:col>
      <xdr:colOff>533399</xdr:colOff>
      <xdr:row>12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114299</xdr:colOff>
      <xdr:row>13</xdr:row>
      <xdr:rowOff>23812</xdr:rowOff>
    </xdr:from>
    <xdr:to>
      <xdr:col>7</xdr:col>
      <xdr:colOff>485774</xdr:colOff>
      <xdr:row>22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1</xdr:row>
      <xdr:rowOff>185737</xdr:rowOff>
    </xdr:from>
    <xdr:to>
      <xdr:col>11</xdr:col>
      <xdr:colOff>428625</xdr:colOff>
      <xdr:row>12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95249</xdr:colOff>
      <xdr:row>12</xdr:row>
      <xdr:rowOff>185737</xdr:rowOff>
    </xdr:from>
    <xdr:to>
      <xdr:col>11</xdr:col>
      <xdr:colOff>428624</xdr:colOff>
      <xdr:row>22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161925</xdr:colOff>
      <xdr:row>23</xdr:row>
      <xdr:rowOff>19050</xdr:rowOff>
    </xdr:from>
    <xdr:to>
      <xdr:col>7</xdr:col>
      <xdr:colOff>561975</xdr:colOff>
      <xdr:row>33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142874</xdr:colOff>
      <xdr:row>23</xdr:row>
      <xdr:rowOff>90487</xdr:rowOff>
    </xdr:from>
    <xdr:to>
      <xdr:col>11</xdr:col>
      <xdr:colOff>533399</xdr:colOff>
      <xdr:row>33</xdr:row>
      <xdr:rowOff>142875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9524</xdr:colOff>
      <xdr:row>34</xdr:row>
      <xdr:rowOff>52387</xdr:rowOff>
    </xdr:from>
    <xdr:to>
      <xdr:col>9</xdr:col>
      <xdr:colOff>380999</xdr:colOff>
      <xdr:row>44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47625</xdr:rowOff>
        </xdr:from>
        <xdr:to>
          <xdr:col>16</xdr:col>
          <xdr:colOff>95250</xdr:colOff>
          <xdr:row>69</xdr:row>
          <xdr:rowOff>28575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</xdr:row>
          <xdr:rowOff>9525</xdr:rowOff>
        </xdr:from>
        <xdr:to>
          <xdr:col>15</xdr:col>
          <xdr:colOff>142875</xdr:colOff>
          <xdr:row>68</xdr:row>
          <xdr:rowOff>57150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13</xdr:col>
          <xdr:colOff>457200</xdr:colOff>
          <xdr:row>37</xdr:row>
          <xdr:rowOff>38100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69"/>
  <sheetViews>
    <sheetView topLeftCell="B1" workbookViewId="0">
      <selection activeCell="N14" sqref="N14"/>
    </sheetView>
  </sheetViews>
  <sheetFormatPr defaultRowHeight="15" x14ac:dyDescent="0.25"/>
  <cols>
    <col min="1" max="1" width="35.42578125" style="1" bestFit="1" customWidth="1"/>
    <col min="2" max="3" width="15.28515625" style="1" bestFit="1" customWidth="1"/>
    <col min="4" max="16384" width="9.140625" style="1"/>
  </cols>
  <sheetData>
    <row r="2" spans="1:8" x14ac:dyDescent="0.25">
      <c r="A2" s="2" t="s">
        <v>18</v>
      </c>
      <c r="E2" s="20" t="s">
        <v>17</v>
      </c>
      <c r="F2" s="20"/>
      <c r="G2" s="20"/>
      <c r="H2" s="20"/>
    </row>
    <row r="3" spans="1:8" x14ac:dyDescent="0.25">
      <c r="A3" s="2" t="s">
        <v>19</v>
      </c>
    </row>
    <row r="4" spans="1:8" s="9" customFormat="1" x14ac:dyDescent="0.25">
      <c r="A4" s="9" t="s">
        <v>0</v>
      </c>
      <c r="B4" s="9" t="s">
        <v>1</v>
      </c>
      <c r="C4" s="9" t="s">
        <v>2</v>
      </c>
    </row>
    <row r="5" spans="1:8" x14ac:dyDescent="0.25">
      <c r="A5" s="2" t="s">
        <v>6</v>
      </c>
      <c r="B5" s="7">
        <f>B26</f>
        <v>0.69445749178017846</v>
      </c>
      <c r="C5" s="7">
        <f>C26</f>
        <v>0.71331458040318796</v>
      </c>
    </row>
    <row r="6" spans="1:8" s="9" customFormat="1" x14ac:dyDescent="0.25">
      <c r="A6" s="9" t="str">
        <f>A4</f>
        <v>RATIO</v>
      </c>
      <c r="B6" s="10" t="str">
        <f>B4</f>
        <v>YEAR 2015</v>
      </c>
      <c r="C6" s="10" t="str">
        <f>C4</f>
        <v>YEAR 2014</v>
      </c>
    </row>
    <row r="7" spans="1:8" x14ac:dyDescent="0.25">
      <c r="A7" s="2" t="s">
        <v>5</v>
      </c>
      <c r="B7" s="7">
        <f>B33</f>
        <v>0.49459840300610614</v>
      </c>
      <c r="C7" s="7">
        <f>C33</f>
        <v>0.52180028129395217</v>
      </c>
    </row>
    <row r="8" spans="1:8" s="9" customFormat="1" x14ac:dyDescent="0.25">
      <c r="A8" s="9" t="str">
        <f>A4</f>
        <v>RATIO</v>
      </c>
      <c r="B8" s="10" t="str">
        <f>B6</f>
        <v>YEAR 2015</v>
      </c>
      <c r="C8" s="10" t="str">
        <f>C6</f>
        <v>YEAR 2014</v>
      </c>
    </row>
    <row r="9" spans="1:8" x14ac:dyDescent="0.25">
      <c r="A9" s="2" t="s">
        <v>4</v>
      </c>
      <c r="B9" s="7">
        <f>B38</f>
        <v>9.6759041803663695E-2</v>
      </c>
      <c r="C9" s="7">
        <f>C38</f>
        <v>7.8293483356774496E-2</v>
      </c>
    </row>
    <row r="10" spans="1:8" s="9" customFormat="1" x14ac:dyDescent="0.25">
      <c r="A10" s="9" t="str">
        <f>A4</f>
        <v>RATIO</v>
      </c>
      <c r="B10" s="10" t="str">
        <f>B4</f>
        <v>YEAR 2015</v>
      </c>
      <c r="C10" s="10" t="str">
        <f>C4</f>
        <v>YEAR 2014</v>
      </c>
    </row>
    <row r="11" spans="1:8" x14ac:dyDescent="0.25">
      <c r="A11" s="2" t="s">
        <v>3</v>
      </c>
      <c r="B11" s="7">
        <f>B44</f>
        <v>-0.43997294555292527</v>
      </c>
      <c r="C11" s="7">
        <f>C44</f>
        <v>-0.40190601380216889</v>
      </c>
    </row>
    <row r="12" spans="1:8" s="18" customFormat="1" x14ac:dyDescent="0.25">
      <c r="A12" s="9" t="str">
        <f>A10</f>
        <v>RATIO</v>
      </c>
      <c r="B12" s="9" t="str">
        <f t="shared" ref="B12:C12" si="0">B10</f>
        <v>YEAR 2015</v>
      </c>
      <c r="C12" s="9" t="str">
        <f t="shared" si="0"/>
        <v>YEAR 2014</v>
      </c>
    </row>
    <row r="13" spans="1:8" x14ac:dyDescent="0.25">
      <c r="A13" s="12" t="s">
        <v>21</v>
      </c>
      <c r="B13" s="7">
        <f>B49</f>
        <v>0.52677313292625649</v>
      </c>
      <c r="C13" s="7">
        <f>C49</f>
        <v>0.48523206751054854</v>
      </c>
    </row>
    <row r="14" spans="1:8" s="18" customFormat="1" x14ac:dyDescent="0.25">
      <c r="A14" s="17" t="str">
        <f>A10</f>
        <v>RATIO</v>
      </c>
      <c r="B14" s="17" t="str">
        <f t="shared" ref="B14:C14" si="1">B10</f>
        <v>YEAR 2015</v>
      </c>
      <c r="C14" s="17" t="str">
        <f t="shared" si="1"/>
        <v>YEAR 2014</v>
      </c>
    </row>
    <row r="15" spans="1:8" x14ac:dyDescent="0.25">
      <c r="A15" s="12" t="s">
        <v>22</v>
      </c>
      <c r="B15" s="7">
        <f>B54</f>
        <v>10.485898942420681</v>
      </c>
      <c r="C15" s="7">
        <f>C54</f>
        <v>10.140758873929009</v>
      </c>
    </row>
    <row r="16" spans="1:8" s="18" customFormat="1" x14ac:dyDescent="0.25">
      <c r="A16" s="17" t="str">
        <f>A14</f>
        <v>RATIO</v>
      </c>
      <c r="B16" s="17" t="str">
        <f t="shared" ref="B16:C16" si="2">B14</f>
        <v>YEAR 2015</v>
      </c>
      <c r="C16" s="17" t="str">
        <f t="shared" si="2"/>
        <v>YEAR 2014</v>
      </c>
    </row>
    <row r="17" spans="1:3" x14ac:dyDescent="0.25">
      <c r="A17" s="12" t="s">
        <v>23</v>
      </c>
      <c r="B17" s="7">
        <f>B59</f>
        <v>34.808651313946321</v>
      </c>
      <c r="C17" s="7">
        <f>C59</f>
        <v>35.993361496680748</v>
      </c>
    </row>
    <row r="18" spans="1:3" s="18" customFormat="1" x14ac:dyDescent="0.25">
      <c r="A18" s="17" t="str">
        <f>A16</f>
        <v>RATIO</v>
      </c>
      <c r="B18" s="17" t="str">
        <f t="shared" ref="B18:C18" si="3">B16</f>
        <v>YEAR 2015</v>
      </c>
      <c r="C18" s="17" t="str">
        <f t="shared" si="3"/>
        <v>YEAR 2014</v>
      </c>
    </row>
    <row r="19" spans="1:3" x14ac:dyDescent="0.25">
      <c r="A19" s="12" t="s">
        <v>24</v>
      </c>
      <c r="B19" s="7">
        <f>B64</f>
        <v>0</v>
      </c>
      <c r="C19" s="7">
        <f>C64</f>
        <v>0</v>
      </c>
    </row>
    <row r="20" spans="1:3" s="18" customFormat="1" x14ac:dyDescent="0.25">
      <c r="A20" s="17" t="str">
        <f>A18</f>
        <v>RATIO</v>
      </c>
      <c r="B20" s="17" t="str">
        <f t="shared" ref="B20:C20" si="4">B18</f>
        <v>YEAR 2015</v>
      </c>
      <c r="C20" s="17" t="str">
        <f t="shared" si="4"/>
        <v>YEAR 2014</v>
      </c>
    </row>
    <row r="21" spans="1:3" x14ac:dyDescent="0.25">
      <c r="A21" s="12" t="s">
        <v>25</v>
      </c>
      <c r="B21" s="7" t="e">
        <f>B69</f>
        <v>#DIV/0!</v>
      </c>
      <c r="C21" s="7" t="e">
        <f>C69</f>
        <v>#DIV/0!</v>
      </c>
    </row>
    <row r="22" spans="1:3" x14ac:dyDescent="0.25">
      <c r="A22" s="2"/>
      <c r="B22" s="7"/>
      <c r="C22" s="7"/>
    </row>
    <row r="23" spans="1:3" s="2" customFormat="1" x14ac:dyDescent="0.25">
      <c r="A23" s="2" t="s">
        <v>6</v>
      </c>
      <c r="B23" s="6">
        <v>2015</v>
      </c>
      <c r="C23" s="6">
        <v>2014</v>
      </c>
    </row>
    <row r="24" spans="1:3" x14ac:dyDescent="0.25">
      <c r="A24" s="1" t="s">
        <v>9</v>
      </c>
      <c r="B24" s="1">
        <v>5914</v>
      </c>
      <c r="C24" s="1">
        <v>6086</v>
      </c>
    </row>
    <row r="25" spans="1:3" x14ac:dyDescent="0.25">
      <c r="A25" s="1" t="s">
        <v>12</v>
      </c>
      <c r="B25" s="1">
        <v>8516</v>
      </c>
      <c r="C25" s="1">
        <v>8532</v>
      </c>
    </row>
    <row r="26" spans="1:3" x14ac:dyDescent="0.25">
      <c r="A26" s="1" t="s">
        <v>8</v>
      </c>
      <c r="B26" s="8">
        <f>B24/B25</f>
        <v>0.69445749178017846</v>
      </c>
      <c r="C26" s="8">
        <f>C24/C25</f>
        <v>0.71331458040318796</v>
      </c>
    </row>
    <row r="27" spans="1:3" x14ac:dyDescent="0.25">
      <c r="B27" s="3"/>
      <c r="C27" s="3"/>
    </row>
    <row r="28" spans="1:3" s="2" customFormat="1" x14ac:dyDescent="0.25">
      <c r="A28" s="2" t="s">
        <v>5</v>
      </c>
      <c r="B28" s="6">
        <f>B23</f>
        <v>2015</v>
      </c>
      <c r="C28" s="6">
        <f>C23</f>
        <v>2014</v>
      </c>
    </row>
    <row r="29" spans="1:3" x14ac:dyDescent="0.25">
      <c r="A29" s="1" t="s">
        <v>9</v>
      </c>
      <c r="B29" s="1">
        <f>B24</f>
        <v>5914</v>
      </c>
      <c r="C29" s="1">
        <f>C24</f>
        <v>6086</v>
      </c>
    </row>
    <row r="30" spans="1:3" x14ac:dyDescent="0.25">
      <c r="A30" s="1" t="s">
        <v>10</v>
      </c>
      <c r="B30" s="1">
        <v>1702</v>
      </c>
      <c r="C30" s="1">
        <v>1634</v>
      </c>
    </row>
    <row r="31" spans="1:3" x14ac:dyDescent="0.25">
      <c r="A31" s="1" t="s">
        <v>11</v>
      </c>
      <c r="B31" s="1">
        <f>B29-B30</f>
        <v>4212</v>
      </c>
      <c r="C31" s="1">
        <f>C29-C30</f>
        <v>4452</v>
      </c>
    </row>
    <row r="32" spans="1:3" x14ac:dyDescent="0.25">
      <c r="A32" s="1" t="s">
        <v>7</v>
      </c>
      <c r="B32" s="1">
        <f>B25</f>
        <v>8516</v>
      </c>
      <c r="C32" s="1">
        <f>C25</f>
        <v>8532</v>
      </c>
    </row>
    <row r="33" spans="1:3" x14ac:dyDescent="0.25">
      <c r="A33" s="5" t="s">
        <v>8</v>
      </c>
      <c r="B33" s="7">
        <f>B31/B32</f>
        <v>0.49459840300610614</v>
      </c>
      <c r="C33" s="7">
        <f>C31/C32</f>
        <v>0.52180028129395217</v>
      </c>
    </row>
    <row r="34" spans="1:3" x14ac:dyDescent="0.25">
      <c r="A34" s="5"/>
      <c r="B34" s="4"/>
      <c r="C34" s="4"/>
    </row>
    <row r="35" spans="1:3" s="2" customFormat="1" x14ac:dyDescent="0.25">
      <c r="A35" s="2" t="s">
        <v>4</v>
      </c>
      <c r="B35" s="6">
        <f>B28</f>
        <v>2015</v>
      </c>
      <c r="C35" s="6">
        <f>C28</f>
        <v>2014</v>
      </c>
    </row>
    <row r="36" spans="1:3" x14ac:dyDescent="0.25">
      <c r="A36" s="5" t="s">
        <v>14</v>
      </c>
      <c r="B36" s="1">
        <v>824</v>
      </c>
      <c r="C36" s="1">
        <v>668</v>
      </c>
    </row>
    <row r="37" spans="1:3" x14ac:dyDescent="0.25">
      <c r="A37" s="5" t="s">
        <v>12</v>
      </c>
      <c r="B37" s="1">
        <f>B25</f>
        <v>8516</v>
      </c>
      <c r="C37" s="1">
        <f>C25</f>
        <v>8532</v>
      </c>
    </row>
    <row r="38" spans="1:3" x14ac:dyDescent="0.25">
      <c r="A38" s="5" t="s">
        <v>8</v>
      </c>
      <c r="B38" s="7">
        <f>B36/B37</f>
        <v>9.6759041803663695E-2</v>
      </c>
      <c r="C38" s="7">
        <f>C36/C37</f>
        <v>7.8293483356774496E-2</v>
      </c>
    </row>
    <row r="39" spans="1:3" x14ac:dyDescent="0.25">
      <c r="A39" s="5"/>
      <c r="B39" s="4"/>
      <c r="C39" s="4"/>
    </row>
    <row r="40" spans="1:3" s="2" customFormat="1" x14ac:dyDescent="0.25">
      <c r="A40" s="2" t="s">
        <v>3</v>
      </c>
      <c r="B40" s="6">
        <f t="shared" ref="B40:C41" si="5">B23</f>
        <v>2015</v>
      </c>
      <c r="C40" s="6">
        <f t="shared" si="5"/>
        <v>2014</v>
      </c>
    </row>
    <row r="41" spans="1:3" x14ac:dyDescent="0.25">
      <c r="A41" s="1" t="s">
        <v>13</v>
      </c>
      <c r="B41" s="1">
        <f>B24</f>
        <v>5914</v>
      </c>
      <c r="C41" s="1">
        <f t="shared" si="5"/>
        <v>6086</v>
      </c>
    </row>
    <row r="42" spans="1:3" x14ac:dyDescent="0.25">
      <c r="A42" s="1" t="s">
        <v>12</v>
      </c>
      <c r="B42" s="1">
        <f>B25</f>
        <v>8516</v>
      </c>
      <c r="C42" s="1">
        <f>C25</f>
        <v>8532</v>
      </c>
    </row>
    <row r="43" spans="1:3" x14ac:dyDescent="0.25">
      <c r="A43" s="1" t="s">
        <v>16</v>
      </c>
      <c r="B43" s="1">
        <f>B41-B42</f>
        <v>-2602</v>
      </c>
      <c r="C43" s="1">
        <f>C41-C42</f>
        <v>-2446</v>
      </c>
    </row>
    <row r="44" spans="1:3" x14ac:dyDescent="0.25">
      <c r="A44" s="1" t="s">
        <v>15</v>
      </c>
      <c r="B44" s="7">
        <f>B43/B41</f>
        <v>-0.43997294555292527</v>
      </c>
      <c r="C44" s="7">
        <f>C43/C41</f>
        <v>-0.40190601380216889</v>
      </c>
    </row>
    <row r="46" spans="1:3" x14ac:dyDescent="0.25">
      <c r="A46" s="12" t="s">
        <v>21</v>
      </c>
      <c r="B46" s="14">
        <f>B40</f>
        <v>2015</v>
      </c>
      <c r="C46" s="14">
        <f>C40</f>
        <v>2014</v>
      </c>
    </row>
    <row r="47" spans="1:3" x14ac:dyDescent="0.25">
      <c r="A47" s="13" t="s">
        <v>26</v>
      </c>
      <c r="B47" s="15">
        <v>4486</v>
      </c>
      <c r="C47" s="15">
        <v>4140</v>
      </c>
    </row>
    <row r="48" spans="1:3" x14ac:dyDescent="0.25">
      <c r="A48" s="13" t="s">
        <v>27</v>
      </c>
      <c r="B48" s="15">
        <v>8516</v>
      </c>
      <c r="C48" s="15">
        <v>8532</v>
      </c>
    </row>
    <row r="49" spans="1:3" x14ac:dyDescent="0.25">
      <c r="A49" s="13" t="s">
        <v>8</v>
      </c>
      <c r="B49" s="8">
        <f>B47/B48</f>
        <v>0.52677313292625649</v>
      </c>
      <c r="C49" s="8">
        <f>C47/C48</f>
        <v>0.48523206751054854</v>
      </c>
    </row>
    <row r="50" spans="1:3" x14ac:dyDescent="0.25">
      <c r="A50" s="12"/>
      <c r="B50"/>
      <c r="C50"/>
    </row>
    <row r="51" spans="1:3" x14ac:dyDescent="0.25">
      <c r="A51" s="12" t="s">
        <v>22</v>
      </c>
      <c r="B51" s="14">
        <f>B46</f>
        <v>2015</v>
      </c>
      <c r="C51" s="14">
        <f>C46</f>
        <v>2014</v>
      </c>
    </row>
    <row r="52" spans="1:3" x14ac:dyDescent="0.25">
      <c r="A52" s="13" t="s">
        <v>28</v>
      </c>
      <c r="B52" s="15">
        <v>17847</v>
      </c>
      <c r="C52" s="15">
        <v>16570</v>
      </c>
    </row>
    <row r="53" spans="1:3" x14ac:dyDescent="0.25">
      <c r="A53" s="13" t="s">
        <v>32</v>
      </c>
      <c r="B53" s="15">
        <v>1702</v>
      </c>
      <c r="C53" s="15">
        <v>1634</v>
      </c>
    </row>
    <row r="54" spans="1:3" x14ac:dyDescent="0.25">
      <c r="A54" s="13" t="s">
        <v>8</v>
      </c>
      <c r="B54" s="8">
        <f>B52/B53</f>
        <v>10.485898942420681</v>
      </c>
      <c r="C54" s="8">
        <f>C52/C53</f>
        <v>10.140758873929009</v>
      </c>
    </row>
    <row r="55" spans="1:3" x14ac:dyDescent="0.25">
      <c r="A55" s="12"/>
      <c r="B55"/>
      <c r="C55"/>
    </row>
    <row r="56" spans="1:3" x14ac:dyDescent="0.25">
      <c r="A56" s="12" t="s">
        <v>23</v>
      </c>
      <c r="B56" s="14">
        <f>B51</f>
        <v>2015</v>
      </c>
      <c r="C56" s="14">
        <f>C51</f>
        <v>2014</v>
      </c>
    </row>
    <row r="57" spans="1:3" x14ac:dyDescent="0.25">
      <c r="A57" s="13" t="s">
        <v>31</v>
      </c>
      <c r="B57">
        <v>365</v>
      </c>
      <c r="C57">
        <v>365</v>
      </c>
    </row>
    <row r="58" spans="1:3" x14ac:dyDescent="0.25">
      <c r="A58" s="13" t="s">
        <v>22</v>
      </c>
      <c r="B58" s="8">
        <f>B54</f>
        <v>10.485898942420681</v>
      </c>
      <c r="C58" s="8">
        <f>C54</f>
        <v>10.140758873929009</v>
      </c>
    </row>
    <row r="59" spans="1:3" x14ac:dyDescent="0.25">
      <c r="A59" s="13" t="s">
        <v>8</v>
      </c>
      <c r="B59" s="8">
        <f>B57/B58</f>
        <v>34.808651313946321</v>
      </c>
      <c r="C59" s="8">
        <f>C57/C58</f>
        <v>35.993361496680748</v>
      </c>
    </row>
    <row r="60" spans="1:3" x14ac:dyDescent="0.25">
      <c r="A60" s="12"/>
      <c r="B60"/>
      <c r="C60"/>
    </row>
    <row r="61" spans="1:3" x14ac:dyDescent="0.25">
      <c r="A61" s="12" t="s">
        <v>24</v>
      </c>
      <c r="B61" s="14">
        <f>B56</f>
        <v>2015</v>
      </c>
      <c r="C61" s="14">
        <f>C56</f>
        <v>2014</v>
      </c>
    </row>
    <row r="62" spans="1:3" x14ac:dyDescent="0.25">
      <c r="A62" s="13" t="s">
        <v>29</v>
      </c>
      <c r="B62">
        <v>0</v>
      </c>
      <c r="C62">
        <v>0</v>
      </c>
    </row>
    <row r="63" spans="1:3" x14ac:dyDescent="0.25">
      <c r="A63" s="13" t="s">
        <v>30</v>
      </c>
      <c r="B63" s="15">
        <v>38984</v>
      </c>
      <c r="C63" s="15">
        <v>36860</v>
      </c>
    </row>
    <row r="64" spans="1:3" x14ac:dyDescent="0.25">
      <c r="A64" s="13" t="s">
        <v>8</v>
      </c>
      <c r="B64">
        <f>B62/B63</f>
        <v>0</v>
      </c>
      <c r="C64">
        <f>C62/C63</f>
        <v>0</v>
      </c>
    </row>
    <row r="65" spans="1:3" x14ac:dyDescent="0.25">
      <c r="A65" s="12"/>
      <c r="B65"/>
      <c r="C65"/>
    </row>
    <row r="66" spans="1:3" x14ac:dyDescent="0.25">
      <c r="A66" s="12" t="s">
        <v>25</v>
      </c>
      <c r="B66" s="14">
        <f>B61</f>
        <v>2015</v>
      </c>
      <c r="C66" s="14">
        <f>C61</f>
        <v>2014</v>
      </c>
    </row>
    <row r="67" spans="1:3" x14ac:dyDescent="0.25">
      <c r="A67" s="1" t="s">
        <v>31</v>
      </c>
      <c r="B67">
        <v>365</v>
      </c>
      <c r="C67">
        <v>365</v>
      </c>
    </row>
    <row r="68" spans="1:3" x14ac:dyDescent="0.25">
      <c r="A68" s="1" t="s">
        <v>24</v>
      </c>
      <c r="B68">
        <f>B64</f>
        <v>0</v>
      </c>
      <c r="C68">
        <f>C64</f>
        <v>0</v>
      </c>
    </row>
    <row r="69" spans="1:3" x14ac:dyDescent="0.25">
      <c r="A69"/>
      <c r="B69" t="e">
        <f>B67/B68</f>
        <v>#DIV/0!</v>
      </c>
      <c r="C69" t="e">
        <f>C67/C68</f>
        <v>#DIV/0!</v>
      </c>
    </row>
  </sheetData>
  <mergeCells count="1">
    <mergeCell ref="E2:H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9"/>
  <sheetViews>
    <sheetView topLeftCell="A14" workbookViewId="0">
      <selection activeCell="F36" sqref="F36"/>
    </sheetView>
  </sheetViews>
  <sheetFormatPr defaultRowHeight="15" x14ac:dyDescent="0.25"/>
  <cols>
    <col min="1" max="1" width="28.85546875" bestFit="1" customWidth="1"/>
    <col min="2" max="3" width="15.28515625" bestFit="1" customWidth="1"/>
  </cols>
  <sheetData>
    <row r="1" spans="1:8" x14ac:dyDescent="0.25">
      <c r="A1" s="2" t="s">
        <v>20</v>
      </c>
      <c r="B1" s="1"/>
      <c r="C1" s="1"/>
    </row>
    <row r="2" spans="1:8" x14ac:dyDescent="0.25">
      <c r="A2" s="2" t="s">
        <v>19</v>
      </c>
      <c r="B2" s="1"/>
      <c r="C2" s="1"/>
      <c r="E2" s="20" t="s">
        <v>17</v>
      </c>
      <c r="F2" s="20"/>
      <c r="G2" s="20"/>
      <c r="H2" s="20"/>
    </row>
    <row r="3" spans="1:8" x14ac:dyDescent="0.25">
      <c r="A3" s="2"/>
      <c r="B3" s="1"/>
      <c r="C3" s="1"/>
    </row>
    <row r="4" spans="1:8" x14ac:dyDescent="0.25">
      <c r="A4" s="9" t="s">
        <v>0</v>
      </c>
      <c r="B4" s="9" t="s">
        <v>1</v>
      </c>
      <c r="C4" s="9" t="s">
        <v>2</v>
      </c>
    </row>
    <row r="5" spans="1:8" x14ac:dyDescent="0.25">
      <c r="A5" s="2" t="s">
        <v>6</v>
      </c>
      <c r="B5" s="7">
        <f>B26</f>
        <v>2.0115419215545161</v>
      </c>
      <c r="C5" s="7">
        <f>C26</f>
        <v>1.8831079241172732</v>
      </c>
    </row>
    <row r="6" spans="1:8" x14ac:dyDescent="0.25">
      <c r="A6" s="9" t="str">
        <f>A4</f>
        <v>RATIO</v>
      </c>
      <c r="B6" s="10" t="str">
        <f>B4</f>
        <v>YEAR 2015</v>
      </c>
      <c r="C6" s="10" t="str">
        <f>C4</f>
        <v>YEAR 2014</v>
      </c>
    </row>
    <row r="7" spans="1:8" x14ac:dyDescent="0.25">
      <c r="A7" s="2" t="s">
        <v>5</v>
      </c>
      <c r="B7" s="7">
        <f>B33</f>
        <v>1.5036074127383952</v>
      </c>
      <c r="C7" s="7">
        <f>C33</f>
        <v>1.4174003812290097</v>
      </c>
    </row>
    <row r="8" spans="1:8" x14ac:dyDescent="0.25">
      <c r="A8" s="9" t="str">
        <f>A4</f>
        <v>RATIO</v>
      </c>
      <c r="B8" s="10" t="str">
        <f>B6</f>
        <v>YEAR 2015</v>
      </c>
      <c r="C8" s="10" t="str">
        <f>C6</f>
        <v>YEAR 2014</v>
      </c>
    </row>
    <row r="9" spans="1:8" x14ac:dyDescent="0.25">
      <c r="A9" s="2" t="s">
        <v>4</v>
      </c>
      <c r="B9" s="7">
        <f>B38</f>
        <v>0.84736415976970136</v>
      </c>
      <c r="C9" s="7">
        <f>C38</f>
        <v>0.69349187619134067</v>
      </c>
    </row>
    <row r="10" spans="1:8" x14ac:dyDescent="0.25">
      <c r="A10" s="9" t="str">
        <f>A4</f>
        <v>RATIO</v>
      </c>
      <c r="B10" s="10" t="str">
        <f>B4</f>
        <v>YEAR 2015</v>
      </c>
      <c r="C10" s="10" t="str">
        <f>C4</f>
        <v>YEAR 2014</v>
      </c>
    </row>
    <row r="11" spans="1:8" x14ac:dyDescent="0.25">
      <c r="A11" s="2" t="s">
        <v>3</v>
      </c>
      <c r="B11" s="7">
        <f>B44</f>
        <v>0.50286892394109206</v>
      </c>
      <c r="C11" s="7">
        <f>C44</f>
        <v>0.46896299081277537</v>
      </c>
    </row>
    <row r="12" spans="1:8" s="16" customFormat="1" x14ac:dyDescent="0.25">
      <c r="A12" s="9" t="str">
        <f>A10</f>
        <v>RATIO</v>
      </c>
      <c r="B12" s="9" t="str">
        <f t="shared" ref="B12:C12" si="0">B10</f>
        <v>YEAR 2015</v>
      </c>
      <c r="C12" s="9" t="str">
        <f t="shared" si="0"/>
        <v>YEAR 2014</v>
      </c>
    </row>
    <row r="13" spans="1:8" x14ac:dyDescent="0.25">
      <c r="A13" s="12" t="s">
        <v>21</v>
      </c>
      <c r="B13" s="7">
        <f>B49</f>
        <v>1.5174793091039942</v>
      </c>
      <c r="C13" s="7">
        <f>C49</f>
        <v>1.2817554688209132</v>
      </c>
    </row>
    <row r="14" spans="1:8" s="16" customFormat="1" x14ac:dyDescent="0.25">
      <c r="A14" s="17" t="str">
        <f>A10</f>
        <v>RATIO</v>
      </c>
      <c r="B14" s="17" t="str">
        <f t="shared" ref="B14:C14" si="1">B10</f>
        <v>YEAR 2015</v>
      </c>
      <c r="C14" s="17" t="str">
        <f t="shared" si="1"/>
        <v>YEAR 2014</v>
      </c>
    </row>
    <row r="15" spans="1:8" x14ac:dyDescent="0.25">
      <c r="A15" s="12" t="s">
        <v>22</v>
      </c>
      <c r="B15" s="7">
        <f>B54</f>
        <v>8.1172647090078289</v>
      </c>
      <c r="C15" s="7">
        <f>C54</f>
        <v>8.5367688619486621</v>
      </c>
    </row>
    <row r="16" spans="1:8" s="16" customFormat="1" x14ac:dyDescent="0.25">
      <c r="A16" s="17" t="str">
        <f>A10</f>
        <v>RATIO</v>
      </c>
      <c r="B16" s="17" t="str">
        <f t="shared" ref="B16:C16" si="2">B10</f>
        <v>YEAR 2015</v>
      </c>
      <c r="C16" s="17" t="str">
        <f t="shared" si="2"/>
        <v>YEAR 2014</v>
      </c>
    </row>
    <row r="17" spans="1:3" x14ac:dyDescent="0.25">
      <c r="A17" s="12" t="s">
        <v>23</v>
      </c>
      <c r="B17" s="7">
        <f>B59</f>
        <v>44.965886057030396</v>
      </c>
      <c r="C17" s="7">
        <f>C59</f>
        <v>42.756223801130602</v>
      </c>
    </row>
    <row r="18" spans="1:3" s="16" customFormat="1" x14ac:dyDescent="0.25">
      <c r="A18" s="17" t="str">
        <f>A10</f>
        <v>RATIO</v>
      </c>
      <c r="B18" s="17" t="str">
        <f t="shared" ref="B18:C18" si="3">B10</f>
        <v>YEAR 2015</v>
      </c>
      <c r="C18" s="17" t="str">
        <f t="shared" si="3"/>
        <v>YEAR 2014</v>
      </c>
    </row>
    <row r="19" spans="1:3" x14ac:dyDescent="0.25">
      <c r="A19" s="12" t="s">
        <v>24</v>
      </c>
      <c r="B19" s="7">
        <f>B64</f>
        <v>0</v>
      </c>
      <c r="C19" s="7">
        <f>C64</f>
        <v>0</v>
      </c>
    </row>
    <row r="20" spans="1:3" s="16" customFormat="1" x14ac:dyDescent="0.25">
      <c r="A20" s="17" t="str">
        <f>A10</f>
        <v>RATIO</v>
      </c>
      <c r="B20" s="17" t="str">
        <f t="shared" ref="B20:C20" si="4">B10</f>
        <v>YEAR 2015</v>
      </c>
      <c r="C20" s="17" t="str">
        <f t="shared" si="4"/>
        <v>YEAR 2014</v>
      </c>
    </row>
    <row r="21" spans="1:3" x14ac:dyDescent="0.25">
      <c r="A21" s="12" t="s">
        <v>25</v>
      </c>
      <c r="B21" s="7" t="e">
        <f>B69</f>
        <v>#DIV/0!</v>
      </c>
      <c r="C21" s="7" t="e">
        <f>C69</f>
        <v>#DIV/0!</v>
      </c>
    </row>
    <row r="22" spans="1:3" x14ac:dyDescent="0.25">
      <c r="A22" s="2"/>
      <c r="B22" s="7"/>
      <c r="C22" s="7"/>
    </row>
    <row r="23" spans="1:3" x14ac:dyDescent="0.25">
      <c r="A23" s="2" t="s">
        <v>6</v>
      </c>
      <c r="B23" s="6">
        <v>2015</v>
      </c>
      <c r="C23" s="6">
        <v>2014</v>
      </c>
    </row>
    <row r="24" spans="1:3" x14ac:dyDescent="0.25">
      <c r="A24" s="1" t="s">
        <v>9</v>
      </c>
      <c r="B24" s="11">
        <v>223603</v>
      </c>
      <c r="C24" s="11">
        <v>207462</v>
      </c>
    </row>
    <row r="25" spans="1:3" x14ac:dyDescent="0.25">
      <c r="A25" s="1" t="s">
        <v>12</v>
      </c>
      <c r="B25" s="11">
        <v>111160</v>
      </c>
      <c r="C25" s="11">
        <v>110170</v>
      </c>
    </row>
    <row r="26" spans="1:3" x14ac:dyDescent="0.25">
      <c r="A26" s="1" t="s">
        <v>8</v>
      </c>
      <c r="B26" s="8">
        <f>B24/B25</f>
        <v>2.0115419215545161</v>
      </c>
      <c r="C26" s="8">
        <f>C24/C25</f>
        <v>1.8831079241172732</v>
      </c>
    </row>
    <row r="27" spans="1:3" x14ac:dyDescent="0.25">
      <c r="A27" s="1"/>
      <c r="B27" s="3"/>
      <c r="C27" s="3"/>
    </row>
    <row r="28" spans="1:3" x14ac:dyDescent="0.25">
      <c r="A28" s="2" t="s">
        <v>5</v>
      </c>
      <c r="B28" s="6">
        <f>B23</f>
        <v>2015</v>
      </c>
      <c r="C28" s="6">
        <f>C23</f>
        <v>2014</v>
      </c>
    </row>
    <row r="29" spans="1:3" x14ac:dyDescent="0.25">
      <c r="A29" s="1" t="s">
        <v>9</v>
      </c>
      <c r="B29" s="11">
        <f>B24</f>
        <v>223603</v>
      </c>
      <c r="C29" s="11">
        <f>C24</f>
        <v>207462</v>
      </c>
    </row>
    <row r="30" spans="1:3" x14ac:dyDescent="0.25">
      <c r="A30" s="1" t="s">
        <v>10</v>
      </c>
      <c r="B30" s="11">
        <v>56462</v>
      </c>
      <c r="C30" s="11">
        <v>51307</v>
      </c>
    </row>
    <row r="31" spans="1:3" x14ac:dyDescent="0.25">
      <c r="A31" s="1" t="s">
        <v>11</v>
      </c>
      <c r="B31" s="11">
        <f>B29-B30</f>
        <v>167141</v>
      </c>
      <c r="C31" s="11">
        <f>C29-C30</f>
        <v>156155</v>
      </c>
    </row>
    <row r="32" spans="1:3" x14ac:dyDescent="0.25">
      <c r="A32" s="1" t="s">
        <v>7</v>
      </c>
      <c r="B32" s="11">
        <f>B25</f>
        <v>111160</v>
      </c>
      <c r="C32" s="11">
        <f>C25</f>
        <v>110170</v>
      </c>
    </row>
    <row r="33" spans="1:3" x14ac:dyDescent="0.25">
      <c r="A33" s="5" t="s">
        <v>8</v>
      </c>
      <c r="B33" s="7">
        <f>B31/B32</f>
        <v>1.5036074127383952</v>
      </c>
      <c r="C33" s="7">
        <f>C31/C32</f>
        <v>1.4174003812290097</v>
      </c>
    </row>
    <row r="34" spans="1:3" x14ac:dyDescent="0.25">
      <c r="A34" s="5"/>
      <c r="B34" s="4"/>
      <c r="C34" s="4"/>
    </row>
    <row r="35" spans="1:3" x14ac:dyDescent="0.25">
      <c r="A35" s="2" t="s">
        <v>4</v>
      </c>
      <c r="B35" s="6">
        <f>B28</f>
        <v>2015</v>
      </c>
      <c r="C35" s="6">
        <f>C28</f>
        <v>2014</v>
      </c>
    </row>
    <row r="36" spans="1:3" x14ac:dyDescent="0.25">
      <c r="A36" s="5" t="s">
        <v>14</v>
      </c>
      <c r="B36" s="11">
        <v>94193</v>
      </c>
      <c r="C36" s="11">
        <v>76402</v>
      </c>
    </row>
    <row r="37" spans="1:3" x14ac:dyDescent="0.25">
      <c r="A37" s="5" t="s">
        <v>12</v>
      </c>
      <c r="B37" s="11">
        <f>B25</f>
        <v>111160</v>
      </c>
      <c r="C37" s="11">
        <f>C25</f>
        <v>110170</v>
      </c>
    </row>
    <row r="38" spans="1:3" x14ac:dyDescent="0.25">
      <c r="A38" s="5" t="s">
        <v>8</v>
      </c>
      <c r="B38" s="7">
        <f>B36/B37</f>
        <v>0.84736415976970136</v>
      </c>
      <c r="C38" s="7">
        <f>C36/C37</f>
        <v>0.69349187619134067</v>
      </c>
    </row>
    <row r="39" spans="1:3" x14ac:dyDescent="0.25">
      <c r="A39" s="5"/>
      <c r="B39" s="4"/>
      <c r="C39" s="4"/>
    </row>
    <row r="40" spans="1:3" x14ac:dyDescent="0.25">
      <c r="A40" s="2" t="s">
        <v>3</v>
      </c>
      <c r="B40" s="6">
        <f t="shared" ref="B40:C42" si="5">B23</f>
        <v>2015</v>
      </c>
      <c r="C40" s="6">
        <f t="shared" si="5"/>
        <v>2014</v>
      </c>
    </row>
    <row r="41" spans="1:3" x14ac:dyDescent="0.25">
      <c r="A41" s="1" t="s">
        <v>13</v>
      </c>
      <c r="B41" s="11">
        <f t="shared" si="5"/>
        <v>223603</v>
      </c>
      <c r="C41" s="11">
        <f t="shared" si="5"/>
        <v>207462</v>
      </c>
    </row>
    <row r="42" spans="1:3" x14ac:dyDescent="0.25">
      <c r="A42" s="1" t="s">
        <v>12</v>
      </c>
      <c r="B42" s="11">
        <f t="shared" si="5"/>
        <v>111160</v>
      </c>
      <c r="C42" s="11">
        <f t="shared" si="5"/>
        <v>110170</v>
      </c>
    </row>
    <row r="43" spans="1:3" x14ac:dyDescent="0.25">
      <c r="A43" s="1" t="s">
        <v>16</v>
      </c>
      <c r="B43" s="11">
        <f>B41-B42</f>
        <v>112443</v>
      </c>
      <c r="C43" s="11">
        <f>C41-C42</f>
        <v>97292</v>
      </c>
    </row>
    <row r="44" spans="1:3" x14ac:dyDescent="0.25">
      <c r="A44" s="1" t="s">
        <v>15</v>
      </c>
      <c r="B44" s="7">
        <f>B43/B41</f>
        <v>0.50286892394109206</v>
      </c>
      <c r="C44" s="7">
        <f>C43/C41</f>
        <v>0.46896299081277537</v>
      </c>
    </row>
    <row r="46" spans="1:3" s="14" customFormat="1" x14ac:dyDescent="0.25">
      <c r="A46" s="12" t="s">
        <v>21</v>
      </c>
      <c r="B46" s="14">
        <f>B40</f>
        <v>2015</v>
      </c>
      <c r="C46" s="14">
        <f>C40</f>
        <v>2014</v>
      </c>
    </row>
    <row r="47" spans="1:3" x14ac:dyDescent="0.25">
      <c r="A47" s="13" t="s">
        <v>26</v>
      </c>
      <c r="B47" s="15">
        <v>168683</v>
      </c>
      <c r="C47" s="15">
        <v>141211</v>
      </c>
    </row>
    <row r="48" spans="1:3" x14ac:dyDescent="0.25">
      <c r="A48" s="13" t="s">
        <v>27</v>
      </c>
      <c r="B48" s="15">
        <v>111160</v>
      </c>
      <c r="C48" s="15">
        <v>110170</v>
      </c>
    </row>
    <row r="49" spans="1:3" x14ac:dyDescent="0.25">
      <c r="A49" s="13" t="s">
        <v>8</v>
      </c>
      <c r="B49" s="8">
        <f>B47/B48</f>
        <v>1.5174793091039942</v>
      </c>
      <c r="C49" s="8">
        <f>C47/C48</f>
        <v>1.2817554688209132</v>
      </c>
    </row>
    <row r="50" spans="1:3" x14ac:dyDescent="0.25">
      <c r="A50" s="12"/>
    </row>
    <row r="51" spans="1:3" s="14" customFormat="1" x14ac:dyDescent="0.25">
      <c r="A51" s="12" t="s">
        <v>22</v>
      </c>
      <c r="B51" s="14">
        <f>B46</f>
        <v>2015</v>
      </c>
      <c r="C51" s="14">
        <f>C46</f>
        <v>2014</v>
      </c>
    </row>
    <row r="52" spans="1:3" x14ac:dyDescent="0.25">
      <c r="A52" s="13" t="s">
        <v>28</v>
      </c>
      <c r="B52" s="15">
        <v>458317</v>
      </c>
      <c r="C52" s="15">
        <v>437996</v>
      </c>
    </row>
    <row r="53" spans="1:3" x14ac:dyDescent="0.25">
      <c r="A53" s="13" t="s">
        <v>32</v>
      </c>
      <c r="B53" s="15">
        <v>56462</v>
      </c>
      <c r="C53" s="15">
        <v>51307</v>
      </c>
    </row>
    <row r="54" spans="1:3" x14ac:dyDescent="0.25">
      <c r="A54" s="13" t="s">
        <v>8</v>
      </c>
      <c r="B54" s="8">
        <f>B52/B53</f>
        <v>8.1172647090078289</v>
      </c>
      <c r="C54" s="8">
        <f>C52/C53</f>
        <v>8.5367688619486621</v>
      </c>
    </row>
    <row r="55" spans="1:3" x14ac:dyDescent="0.25">
      <c r="A55" s="12"/>
    </row>
    <row r="56" spans="1:3" s="14" customFormat="1" x14ac:dyDescent="0.25">
      <c r="A56" s="12" t="s">
        <v>23</v>
      </c>
      <c r="B56" s="14">
        <f>B51</f>
        <v>2015</v>
      </c>
      <c r="C56" s="14">
        <f>C51</f>
        <v>2014</v>
      </c>
    </row>
    <row r="57" spans="1:3" x14ac:dyDescent="0.25">
      <c r="A57" s="13" t="s">
        <v>31</v>
      </c>
      <c r="B57">
        <v>365</v>
      </c>
      <c r="C57">
        <v>365</v>
      </c>
    </row>
    <row r="58" spans="1:3" x14ac:dyDescent="0.25">
      <c r="A58" s="13" t="s">
        <v>22</v>
      </c>
      <c r="B58" s="8">
        <f>B54</f>
        <v>8.1172647090078289</v>
      </c>
      <c r="C58" s="8">
        <f>C54</f>
        <v>8.5367688619486621</v>
      </c>
    </row>
    <row r="59" spans="1:3" x14ac:dyDescent="0.25">
      <c r="A59" s="13" t="s">
        <v>8</v>
      </c>
      <c r="B59" s="8">
        <f>B57/B58</f>
        <v>44.965886057030396</v>
      </c>
      <c r="C59" s="8">
        <f>C57/C58</f>
        <v>42.756223801130602</v>
      </c>
    </row>
    <row r="60" spans="1:3" x14ac:dyDescent="0.25">
      <c r="A60" s="12"/>
    </row>
    <row r="61" spans="1:3" s="14" customFormat="1" x14ac:dyDescent="0.25">
      <c r="A61" s="12" t="s">
        <v>24</v>
      </c>
      <c r="B61" s="14">
        <f>B56</f>
        <v>2015</v>
      </c>
      <c r="C61" s="14">
        <f>C56</f>
        <v>2014</v>
      </c>
    </row>
    <row r="62" spans="1:3" x14ac:dyDescent="0.25">
      <c r="A62" s="13" t="s">
        <v>29</v>
      </c>
      <c r="B62">
        <v>0</v>
      </c>
      <c r="C62">
        <v>0</v>
      </c>
    </row>
    <row r="63" spans="1:3" x14ac:dyDescent="0.25">
      <c r="A63" s="13" t="s">
        <v>30</v>
      </c>
      <c r="B63" s="15">
        <v>38984</v>
      </c>
      <c r="C63" s="15">
        <v>36860</v>
      </c>
    </row>
    <row r="64" spans="1:3" x14ac:dyDescent="0.25">
      <c r="A64" s="13" t="s">
        <v>8</v>
      </c>
      <c r="B64">
        <f>B62/B63</f>
        <v>0</v>
      </c>
      <c r="C64">
        <f>C62/C63</f>
        <v>0</v>
      </c>
    </row>
    <row r="65" spans="1:3" x14ac:dyDescent="0.25">
      <c r="A65" s="12"/>
    </row>
    <row r="66" spans="1:3" s="14" customFormat="1" x14ac:dyDescent="0.25">
      <c r="A66" s="12" t="s">
        <v>25</v>
      </c>
      <c r="B66" s="14">
        <f>B61</f>
        <v>2015</v>
      </c>
      <c r="C66" s="14">
        <f>C61</f>
        <v>2014</v>
      </c>
    </row>
    <row r="67" spans="1:3" x14ac:dyDescent="0.25">
      <c r="A67" s="1" t="s">
        <v>31</v>
      </c>
      <c r="B67">
        <v>365</v>
      </c>
      <c r="C67">
        <v>365</v>
      </c>
    </row>
    <row r="68" spans="1:3" x14ac:dyDescent="0.25">
      <c r="A68" s="1" t="s">
        <v>24</v>
      </c>
      <c r="B68">
        <f>B64</f>
        <v>0</v>
      </c>
      <c r="C68">
        <f>C64</f>
        <v>0</v>
      </c>
    </row>
    <row r="69" spans="1:3" x14ac:dyDescent="0.25">
      <c r="B69" t="e">
        <f>B67/B68</f>
        <v>#DIV/0!</v>
      </c>
      <c r="C69" t="e">
        <f>C67/C68</f>
        <v>#DIV/0!</v>
      </c>
    </row>
  </sheetData>
  <mergeCells count="1">
    <mergeCell ref="E2:H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35" workbookViewId="0">
      <selection activeCell="A50" sqref="A50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47625</xdr:rowOff>
              </from>
              <to>
                <xdr:col>16</xdr:col>
                <xdr:colOff>95250</xdr:colOff>
                <xdr:row>69</xdr:row>
                <xdr:rowOff>28575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"/>
  <sheetViews>
    <sheetView topLeftCell="A28" workbookViewId="0">
      <selection activeCell="N11" sqref="N11"/>
    </sheetView>
  </sheetViews>
  <sheetFormatPr defaultRowHeight="15" x14ac:dyDescent="0.25"/>
  <cols>
    <col min="1" max="1" width="7.140625" customWidth="1"/>
  </cols>
  <sheetData/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5122" r:id="rId4">
          <objectPr defaultSize="0" autoPict="0" r:id="rId5">
            <anchor moveWithCells="1">
              <from>
                <xdr:col>0</xdr:col>
                <xdr:colOff>476250</xdr:colOff>
                <xdr:row>1</xdr:row>
                <xdr:rowOff>9525</xdr:rowOff>
              </from>
              <to>
                <xdr:col>15</xdr:col>
                <xdr:colOff>142875</xdr:colOff>
                <xdr:row>68</xdr:row>
                <xdr:rowOff>57150</xdr:rowOff>
              </to>
            </anchor>
          </objectPr>
        </oleObject>
      </mc:Choice>
      <mc:Fallback>
        <oleObject progId="Word.Document.12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D5" sqref="D5"/>
    </sheetView>
  </sheetViews>
  <sheetFormatPr defaultRowHeight="15" x14ac:dyDescent="0.25"/>
  <cols>
    <col min="1" max="1" width="28.85546875" bestFit="1" customWidth="1"/>
    <col min="2" max="3" width="11.42578125" bestFit="1" customWidth="1"/>
  </cols>
  <sheetData>
    <row r="1" spans="1:3" x14ac:dyDescent="0.25">
      <c r="A1" s="2" t="s">
        <v>18</v>
      </c>
      <c r="B1" s="1"/>
      <c r="C1" s="1"/>
    </row>
    <row r="2" spans="1:3" x14ac:dyDescent="0.25">
      <c r="A2" s="2" t="s">
        <v>19</v>
      </c>
      <c r="B2" s="1"/>
      <c r="C2" s="1"/>
    </row>
    <row r="3" spans="1:3" x14ac:dyDescent="0.25">
      <c r="A3" s="2"/>
      <c r="B3" s="1"/>
      <c r="C3" s="1"/>
    </row>
    <row r="4" spans="1:3" x14ac:dyDescent="0.25">
      <c r="A4" s="9" t="s">
        <v>0</v>
      </c>
      <c r="B4" s="9" t="s">
        <v>1</v>
      </c>
      <c r="C4" s="9" t="s">
        <v>2</v>
      </c>
    </row>
    <row r="5" spans="1:3" x14ac:dyDescent="0.25">
      <c r="A5" s="2" t="s">
        <v>6</v>
      </c>
      <c r="B5" s="7">
        <f>'HEINEKEN REPORT'!B5</f>
        <v>0.69445749178017846</v>
      </c>
      <c r="C5" s="7">
        <f>'HEINEKEN REPORT'!C5</f>
        <v>0.71331458040318796</v>
      </c>
    </row>
    <row r="6" spans="1:3" x14ac:dyDescent="0.25">
      <c r="A6" s="9" t="str">
        <f>A4</f>
        <v>RATIO</v>
      </c>
      <c r="B6" s="7" t="str">
        <f>'HEINEKEN REPORT'!B6</f>
        <v>YEAR 2015</v>
      </c>
      <c r="C6" s="7" t="str">
        <f>'HEINEKEN REPORT'!C6</f>
        <v>YEAR 2014</v>
      </c>
    </row>
    <row r="7" spans="1:3" x14ac:dyDescent="0.25">
      <c r="A7" s="2" t="s">
        <v>5</v>
      </c>
      <c r="B7" s="7">
        <f>'HEINEKEN REPORT'!B7</f>
        <v>0.49459840300610614</v>
      </c>
      <c r="C7" s="7">
        <f>'HEINEKEN REPORT'!C7</f>
        <v>0.52180028129395217</v>
      </c>
    </row>
    <row r="8" spans="1:3" x14ac:dyDescent="0.25">
      <c r="A8" s="9" t="str">
        <f>A4</f>
        <v>RATIO</v>
      </c>
      <c r="B8" s="7" t="str">
        <f>'HEINEKEN REPORT'!B8</f>
        <v>YEAR 2015</v>
      </c>
      <c r="C8" s="7" t="str">
        <f>'HEINEKEN REPORT'!C8</f>
        <v>YEAR 2014</v>
      </c>
    </row>
    <row r="9" spans="1:3" x14ac:dyDescent="0.25">
      <c r="A9" s="2" t="s">
        <v>4</v>
      </c>
      <c r="B9" s="7">
        <f>'HEINEKEN REPORT'!B9</f>
        <v>9.6759041803663695E-2</v>
      </c>
      <c r="C9" s="7">
        <f>'HEINEKEN REPORT'!C9</f>
        <v>7.8293483356774496E-2</v>
      </c>
    </row>
    <row r="10" spans="1:3" x14ac:dyDescent="0.25">
      <c r="A10" s="9" t="str">
        <f>A4</f>
        <v>RATIO</v>
      </c>
      <c r="B10" s="7" t="str">
        <f>'HEINEKEN REPORT'!B10</f>
        <v>YEAR 2015</v>
      </c>
      <c r="C10" s="7" t="str">
        <f>'HEINEKEN REPORT'!C10</f>
        <v>YEAR 2014</v>
      </c>
    </row>
    <row r="11" spans="1:3" x14ac:dyDescent="0.25">
      <c r="A11" s="2" t="s">
        <v>3</v>
      </c>
      <c r="B11" s="7">
        <f>'HEINEKEN REPORT'!B11</f>
        <v>-0.43997294555292527</v>
      </c>
      <c r="C11" s="7">
        <f>'HEINEKEN REPORT'!C11</f>
        <v>-0.40190601380216889</v>
      </c>
    </row>
    <row r="12" spans="1:3" x14ac:dyDescent="0.25">
      <c r="A12" s="9" t="str">
        <f>A10</f>
        <v>RATIO</v>
      </c>
      <c r="B12" s="7" t="str">
        <f>'HEINEKEN REPORT'!B12</f>
        <v>YEAR 2015</v>
      </c>
      <c r="C12" s="7" t="str">
        <f>'HEINEKEN REPORT'!C12</f>
        <v>YEAR 2014</v>
      </c>
    </row>
    <row r="13" spans="1:3" x14ac:dyDescent="0.25">
      <c r="A13" s="12" t="s">
        <v>21</v>
      </c>
      <c r="B13" s="7">
        <f>'HEINEKEN REPORT'!B13</f>
        <v>0.52677313292625649</v>
      </c>
      <c r="C13" s="7">
        <f>'HEINEKEN REPORT'!C13</f>
        <v>0.48523206751054854</v>
      </c>
    </row>
    <row r="14" spans="1:3" x14ac:dyDescent="0.25">
      <c r="A14" s="17" t="str">
        <f>A10</f>
        <v>RATIO</v>
      </c>
      <c r="B14" s="7" t="str">
        <f>'HEINEKEN REPORT'!B14</f>
        <v>YEAR 2015</v>
      </c>
      <c r="C14" s="7" t="str">
        <f>'HEINEKEN REPORT'!C14</f>
        <v>YEAR 2014</v>
      </c>
    </row>
    <row r="15" spans="1:3" x14ac:dyDescent="0.25">
      <c r="A15" s="12" t="s">
        <v>22</v>
      </c>
      <c r="B15" s="7">
        <f>'HEINEKEN REPORT'!B15</f>
        <v>10.485898942420681</v>
      </c>
      <c r="C15" s="7">
        <f>'HEINEKEN REPORT'!C15</f>
        <v>10.140758873929009</v>
      </c>
    </row>
    <row r="16" spans="1:3" x14ac:dyDescent="0.25">
      <c r="A16" s="17" t="str">
        <f>A10</f>
        <v>RATIO</v>
      </c>
      <c r="B16" s="7" t="str">
        <f>'HEINEKEN REPORT'!B16</f>
        <v>YEAR 2015</v>
      </c>
      <c r="C16" s="7" t="str">
        <f>'HEINEKEN REPORT'!C16</f>
        <v>YEAR 2014</v>
      </c>
    </row>
    <row r="17" spans="1:3" x14ac:dyDescent="0.25">
      <c r="A17" s="12" t="s">
        <v>23</v>
      </c>
      <c r="B17" s="7">
        <f>'HEINEKEN REPORT'!B17</f>
        <v>34.808651313946321</v>
      </c>
      <c r="C17" s="7">
        <f>'HEINEKEN REPORT'!C17</f>
        <v>35.993361496680748</v>
      </c>
    </row>
    <row r="18" spans="1:3" x14ac:dyDescent="0.25">
      <c r="A18" s="17" t="str">
        <f>A10</f>
        <v>RATIO</v>
      </c>
      <c r="B18" s="7" t="str">
        <f>'HEINEKEN REPORT'!B18</f>
        <v>YEAR 2015</v>
      </c>
      <c r="C18" s="7" t="str">
        <f>'HEINEKEN REPORT'!C18</f>
        <v>YEAR 2014</v>
      </c>
    </row>
    <row r="19" spans="1:3" x14ac:dyDescent="0.25">
      <c r="A19" s="12" t="s">
        <v>24</v>
      </c>
      <c r="B19" s="7">
        <f>'HEINEKEN REPORT'!B19</f>
        <v>0</v>
      </c>
      <c r="C19" s="7">
        <f>'HEINEKEN REPORT'!C19</f>
        <v>0</v>
      </c>
    </row>
    <row r="20" spans="1:3" x14ac:dyDescent="0.25">
      <c r="A20" s="17" t="str">
        <f>A10</f>
        <v>RATIO</v>
      </c>
      <c r="B20" s="7" t="str">
        <f>'HEINEKEN REPORT'!B20</f>
        <v>YEAR 2015</v>
      </c>
      <c r="C20" s="7" t="str">
        <f>'HEINEKEN REPORT'!C20</f>
        <v>YEAR 2014</v>
      </c>
    </row>
    <row r="21" spans="1:3" x14ac:dyDescent="0.25">
      <c r="A21" s="12" t="s">
        <v>25</v>
      </c>
      <c r="B21" s="7" t="e">
        <f>'HEINEKEN REPORT'!B21</f>
        <v>#DIV/0!</v>
      </c>
      <c r="C21" s="7" t="e">
        <f>'HEINEKEN REPORT'!C21</f>
        <v>#DIV/0!</v>
      </c>
    </row>
    <row r="23" spans="1:3" x14ac:dyDescent="0.25">
      <c r="A23" s="2" t="s">
        <v>20</v>
      </c>
      <c r="B23" s="1"/>
      <c r="C23" s="1"/>
    </row>
    <row r="24" spans="1:3" x14ac:dyDescent="0.25">
      <c r="A24" s="2" t="s">
        <v>19</v>
      </c>
      <c r="B24" s="1"/>
      <c r="C24" s="1"/>
    </row>
    <row r="25" spans="1:3" x14ac:dyDescent="0.25">
      <c r="A25" s="2"/>
      <c r="B25" s="1"/>
      <c r="C25" s="1"/>
    </row>
    <row r="26" spans="1:3" x14ac:dyDescent="0.25">
      <c r="A26" s="9" t="s">
        <v>0</v>
      </c>
      <c r="B26" s="9" t="s">
        <v>1</v>
      </c>
      <c r="C26" s="9" t="s">
        <v>2</v>
      </c>
    </row>
    <row r="27" spans="1:3" x14ac:dyDescent="0.25">
      <c r="A27" s="2" t="s">
        <v>6</v>
      </c>
      <c r="B27" s="7">
        <f>'BOSTON BREAWING REPORT'!B5</f>
        <v>2.0115419215545161</v>
      </c>
      <c r="C27" s="7">
        <f>'BOSTON BREAWING REPORT'!C5</f>
        <v>1.8831079241172732</v>
      </c>
    </row>
    <row r="28" spans="1:3" s="16" customFormat="1" x14ac:dyDescent="0.25">
      <c r="A28" s="9" t="str">
        <f>A26</f>
        <v>RATIO</v>
      </c>
      <c r="B28" s="19" t="str">
        <f>'BOSTON BREAWING REPORT'!B6</f>
        <v>YEAR 2015</v>
      </c>
      <c r="C28" s="19" t="str">
        <f>'BOSTON BREAWING REPORT'!C6</f>
        <v>YEAR 2014</v>
      </c>
    </row>
    <row r="29" spans="1:3" x14ac:dyDescent="0.25">
      <c r="A29" s="2" t="s">
        <v>5</v>
      </c>
      <c r="B29" s="7">
        <f>'BOSTON BREAWING REPORT'!B7</f>
        <v>1.5036074127383952</v>
      </c>
      <c r="C29" s="7">
        <f>'BOSTON BREAWING REPORT'!C7</f>
        <v>1.4174003812290097</v>
      </c>
    </row>
    <row r="30" spans="1:3" s="16" customFormat="1" x14ac:dyDescent="0.25">
      <c r="A30" s="9" t="str">
        <f>A26</f>
        <v>RATIO</v>
      </c>
      <c r="B30" s="19" t="str">
        <f>'BOSTON BREAWING REPORT'!B8</f>
        <v>YEAR 2015</v>
      </c>
      <c r="C30" s="19" t="str">
        <f>'BOSTON BREAWING REPORT'!C8</f>
        <v>YEAR 2014</v>
      </c>
    </row>
    <row r="31" spans="1:3" x14ac:dyDescent="0.25">
      <c r="A31" s="2" t="s">
        <v>4</v>
      </c>
      <c r="B31" s="7">
        <f>'BOSTON BREAWING REPORT'!B9</f>
        <v>0.84736415976970136</v>
      </c>
      <c r="C31" s="7">
        <f>'BOSTON BREAWING REPORT'!C9</f>
        <v>0.69349187619134067</v>
      </c>
    </row>
    <row r="32" spans="1:3" s="16" customFormat="1" x14ac:dyDescent="0.25">
      <c r="A32" s="9" t="str">
        <f>A26</f>
        <v>RATIO</v>
      </c>
      <c r="B32" s="19" t="str">
        <f>'BOSTON BREAWING REPORT'!B10</f>
        <v>YEAR 2015</v>
      </c>
      <c r="C32" s="19" t="str">
        <f>'BOSTON BREAWING REPORT'!C10</f>
        <v>YEAR 2014</v>
      </c>
    </row>
    <row r="33" spans="1:3" x14ac:dyDescent="0.25">
      <c r="A33" s="2" t="s">
        <v>3</v>
      </c>
      <c r="B33" s="7">
        <f>'BOSTON BREAWING REPORT'!B11</f>
        <v>0.50286892394109206</v>
      </c>
      <c r="C33" s="7">
        <f>'BOSTON BREAWING REPORT'!C11</f>
        <v>0.46896299081277537</v>
      </c>
    </row>
    <row r="34" spans="1:3" s="16" customFormat="1" x14ac:dyDescent="0.25">
      <c r="A34" s="9" t="str">
        <f>A32</f>
        <v>RATIO</v>
      </c>
      <c r="B34" s="19" t="str">
        <f>'BOSTON BREAWING REPORT'!B12</f>
        <v>YEAR 2015</v>
      </c>
      <c r="C34" s="19" t="str">
        <f>'BOSTON BREAWING REPORT'!C12</f>
        <v>YEAR 2014</v>
      </c>
    </row>
    <row r="35" spans="1:3" x14ac:dyDescent="0.25">
      <c r="A35" s="12" t="s">
        <v>21</v>
      </c>
      <c r="B35" s="7">
        <f>'BOSTON BREAWING REPORT'!B13</f>
        <v>1.5174793091039942</v>
      </c>
      <c r="C35" s="7">
        <f>'BOSTON BREAWING REPORT'!C13</f>
        <v>1.2817554688209132</v>
      </c>
    </row>
    <row r="36" spans="1:3" s="16" customFormat="1" x14ac:dyDescent="0.25">
      <c r="A36" s="17" t="str">
        <f>A32</f>
        <v>RATIO</v>
      </c>
      <c r="B36" s="19" t="str">
        <f>'BOSTON BREAWING REPORT'!B14</f>
        <v>YEAR 2015</v>
      </c>
      <c r="C36" s="19" t="str">
        <f>'BOSTON BREAWING REPORT'!C14</f>
        <v>YEAR 2014</v>
      </c>
    </row>
    <row r="37" spans="1:3" x14ac:dyDescent="0.25">
      <c r="A37" s="12" t="s">
        <v>22</v>
      </c>
      <c r="B37" s="7">
        <f>'BOSTON BREAWING REPORT'!B15</f>
        <v>8.1172647090078289</v>
      </c>
      <c r="C37" s="7">
        <f>'BOSTON BREAWING REPORT'!C15</f>
        <v>8.5367688619486621</v>
      </c>
    </row>
    <row r="38" spans="1:3" s="16" customFormat="1" x14ac:dyDescent="0.25">
      <c r="A38" s="17" t="str">
        <f>A32</f>
        <v>RATIO</v>
      </c>
      <c r="B38" s="19" t="str">
        <f>'BOSTON BREAWING REPORT'!B16</f>
        <v>YEAR 2015</v>
      </c>
      <c r="C38" s="19" t="str">
        <f>'BOSTON BREAWING REPORT'!C16</f>
        <v>YEAR 2014</v>
      </c>
    </row>
    <row r="39" spans="1:3" x14ac:dyDescent="0.25">
      <c r="A39" s="12" t="s">
        <v>23</v>
      </c>
      <c r="B39" s="7">
        <f>'BOSTON BREAWING REPORT'!B17</f>
        <v>44.965886057030396</v>
      </c>
      <c r="C39" s="7">
        <f>'BOSTON BREAWING REPORT'!C17</f>
        <v>42.756223801130602</v>
      </c>
    </row>
    <row r="40" spans="1:3" s="16" customFormat="1" x14ac:dyDescent="0.25">
      <c r="A40" s="17" t="str">
        <f>A32</f>
        <v>RATIO</v>
      </c>
      <c r="B40" s="19" t="str">
        <f>'BOSTON BREAWING REPORT'!B18</f>
        <v>YEAR 2015</v>
      </c>
      <c r="C40" s="19" t="str">
        <f>'BOSTON BREAWING REPORT'!C18</f>
        <v>YEAR 2014</v>
      </c>
    </row>
    <row r="41" spans="1:3" x14ac:dyDescent="0.25">
      <c r="A41" s="12" t="s">
        <v>24</v>
      </c>
      <c r="B41" s="7">
        <f>'BOSTON BREAWING REPORT'!B19</f>
        <v>0</v>
      </c>
      <c r="C41" s="7">
        <f>'BOSTON BREAWING REPORT'!C19</f>
        <v>0</v>
      </c>
    </row>
    <row r="42" spans="1:3" s="16" customFormat="1" x14ac:dyDescent="0.25">
      <c r="A42" s="17" t="str">
        <f>A32</f>
        <v>RATIO</v>
      </c>
      <c r="B42" s="19" t="str">
        <f>'BOSTON BREAWING REPORT'!B20</f>
        <v>YEAR 2015</v>
      </c>
      <c r="C42" s="19" t="str">
        <f>'BOSTON BREAWING REPORT'!C20</f>
        <v>YEAR 2014</v>
      </c>
    </row>
    <row r="43" spans="1:3" x14ac:dyDescent="0.25">
      <c r="A43" s="12" t="s">
        <v>25</v>
      </c>
      <c r="B43" s="7" t="e">
        <f>'BOSTON BREAWING REPORT'!B21</f>
        <v>#DIV/0!</v>
      </c>
      <c r="C43" s="7" t="e">
        <f>'BOSTON BREAWING REPORT'!C21</f>
        <v>#DIV/0!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8194" r:id="rId4">
          <objectPr defaultSize="0" r:id="rId5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13</xdr:col>
                <xdr:colOff>457200</xdr:colOff>
                <xdr:row>37</xdr:row>
                <xdr:rowOff>47625</xdr:rowOff>
              </to>
            </anchor>
          </objectPr>
        </oleObject>
      </mc:Choice>
      <mc:Fallback>
        <oleObject progId="Word.Document.12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HEINEKEN REPORT</vt:lpstr>
      <vt:lpstr>BOSTON BREAWING REPORT</vt:lpstr>
      <vt:lpstr>HEINEKEN RATIO ANALYSIS</vt:lpstr>
      <vt:lpstr>BOSTON BREWING RATIO ANALYSIS</vt:lpstr>
      <vt:lpstr>COMPARE &amp; CASHFLOWS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</dc:creator>
  <cp:lastModifiedBy>Evans</cp:lastModifiedBy>
  <dcterms:created xsi:type="dcterms:W3CDTF">2016-07-09T13:00:40Z</dcterms:created>
  <dcterms:modified xsi:type="dcterms:W3CDTF">2016-07-09T22:53:43Z</dcterms:modified>
</cp:coreProperties>
</file>